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27160" yWindow="0" windowWidth="16880" windowHeight="23100" tabRatio="500"/>
  </bookViews>
  <sheets>
    <sheet name="Ark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2" i="1" l="1"/>
  <c r="C53" i="1"/>
  <c r="E38" i="1"/>
  <c r="E46" i="1"/>
  <c r="D46" i="1"/>
  <c r="E29" i="1"/>
  <c r="E43" i="1"/>
  <c r="E44" i="1"/>
  <c r="E45" i="1"/>
  <c r="C46" i="1"/>
  <c r="E7" i="1"/>
  <c r="E8" i="1"/>
  <c r="E9" i="1"/>
  <c r="E10" i="1"/>
  <c r="E15" i="1"/>
  <c r="E16" i="1"/>
  <c r="E18" i="1"/>
  <c r="E19" i="1"/>
  <c r="E20" i="1"/>
  <c r="E21" i="1"/>
  <c r="E22" i="1"/>
  <c r="E23" i="1"/>
  <c r="E24" i="1"/>
  <c r="E27" i="1"/>
  <c r="E28" i="1"/>
  <c r="E30" i="1"/>
  <c r="E31" i="1"/>
  <c r="E32" i="1"/>
  <c r="E33" i="1"/>
  <c r="E34" i="1"/>
  <c r="E35" i="1"/>
  <c r="E36" i="1"/>
  <c r="E37" i="1"/>
  <c r="E39" i="1"/>
  <c r="E40" i="1"/>
  <c r="E41" i="1"/>
  <c r="E4" i="1"/>
  <c r="E3" i="1"/>
  <c r="D26" i="1"/>
  <c r="D25" i="1"/>
  <c r="D17" i="1"/>
  <c r="D14" i="1"/>
  <c r="D13" i="1"/>
  <c r="D6" i="1"/>
  <c r="D5" i="1"/>
  <c r="D2" i="1"/>
  <c r="C47" i="1"/>
  <c r="D51" i="1"/>
  <c r="C50" i="1"/>
  <c r="C51" i="1"/>
  <c r="C49" i="1"/>
  <c r="D47" i="1"/>
  <c r="E47" i="1"/>
  <c r="F47" i="1"/>
  <c r="F46" i="1"/>
</calcChain>
</file>

<file path=xl/sharedStrings.xml><?xml version="1.0" encoding="utf-8"?>
<sst xmlns="http://schemas.openxmlformats.org/spreadsheetml/2006/main" count="51" uniqueCount="51">
  <si>
    <t>Inntekter</t>
  </si>
  <si>
    <t>Bensinsalg</t>
  </si>
  <si>
    <t xml:space="preserve">Tilskudd </t>
  </si>
  <si>
    <t>MVA-refusjon</t>
  </si>
  <si>
    <t>Leieinntekter anlegg</t>
  </si>
  <si>
    <t>Landingsavgift/startavgift</t>
  </si>
  <si>
    <t>Medlemskontingenter</t>
  </si>
  <si>
    <t>Andre inntekter</t>
  </si>
  <si>
    <t>Grasrotandelen Norsk Tipping</t>
  </si>
  <si>
    <t>Bingoinntekt</t>
  </si>
  <si>
    <t>Kostnader</t>
  </si>
  <si>
    <t>Bensinkjøp for videresalg</t>
  </si>
  <si>
    <t>Beholdningsendring</t>
  </si>
  <si>
    <t>Av/ned skrivninger anlegg og driftsmidler</t>
  </si>
  <si>
    <t>Leie lokaler</t>
  </si>
  <si>
    <t>Leie av flyplassgrunn</t>
  </si>
  <si>
    <t>Vann, renovasjon og avløp</t>
  </si>
  <si>
    <t>Lys og varme</t>
  </si>
  <si>
    <t xml:space="preserve">Andre driftsmidler </t>
  </si>
  <si>
    <t>Reparasjon vedlikehold av anlegg</t>
  </si>
  <si>
    <t>Byggesaksgebyrer</t>
  </si>
  <si>
    <t>Reparasjon vedlikehold materiell</t>
  </si>
  <si>
    <t>Regnskapskostnader</t>
  </si>
  <si>
    <t>Flyplass- og landings-utgifter (ex hs)</t>
  </si>
  <si>
    <t>Honorar/konsesjonsbehandling</t>
  </si>
  <si>
    <t>Innfordringskostnader</t>
  </si>
  <si>
    <t>Publikasjoner, tidskrifter</t>
  </si>
  <si>
    <t>Møter, kurs, oppdatering ,medlemsponsing</t>
  </si>
  <si>
    <t>Telefon</t>
  </si>
  <si>
    <t>Internett</t>
  </si>
  <si>
    <t>Porto og postboks</t>
  </si>
  <si>
    <t>Bilgodtgjørelse (ikke oppgavepliktig)</t>
  </si>
  <si>
    <t>Reisekostnader (ikke oppgavepliktig)</t>
  </si>
  <si>
    <t>Gaver/premier</t>
  </si>
  <si>
    <t>Tilskudd / Dugnad</t>
  </si>
  <si>
    <t>Forsikring anlegg</t>
  </si>
  <si>
    <t>Årsavgifter tilsyn</t>
  </si>
  <si>
    <t>Årsavgift-Frivillighetsregisteret</t>
  </si>
  <si>
    <t>Bank/betalingsomk/panteretter</t>
  </si>
  <si>
    <t>Renteinntekt</t>
  </si>
  <si>
    <t>Rentekostnader</t>
  </si>
  <si>
    <t>Aktivitet</t>
  </si>
  <si>
    <t>Medlem</t>
  </si>
  <si>
    <t>Resultat</t>
  </si>
  <si>
    <t>Driftsresultat</t>
  </si>
  <si>
    <t>Motormedlemmer</t>
  </si>
  <si>
    <t>Seilflymedlemmer</t>
  </si>
  <si>
    <t>Mikroflymedlemmer</t>
  </si>
  <si>
    <t>Ekstrordinære inntekter</t>
  </si>
  <si>
    <t>Ungdomsarrangementer</t>
  </si>
  <si>
    <t>Finanskostnader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</si>
</sst>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4" fontId="0" fillId="0" borderId="0" xfId="0" applyNumberFormat="1"/>
    <xf numFmtId="4" fontId="0" fillId="0" borderId="0" xfId="0" applyNumberFormat="1" applyAlignment="1">
      <alignment horizontal="right"/>
    </xf>
  </cellXfs>
  <cellStyles count="45">
    <cellStyle name="Fulgt hyperkobling" xfId="2" builtinId="9" hidden="1"/>
    <cellStyle name="Fulgt hyperkobling" xfId="4" builtinId="9" hidden="1"/>
    <cellStyle name="Fulgt hyperkobling" xfId="6" builtinId="9" hidden="1"/>
    <cellStyle name="Fulgt hyperkobling" xfId="8" builtinId="9" hidden="1"/>
    <cellStyle name="Fulgt hyperkobling" xfId="10" builtinId="9" hidden="1"/>
    <cellStyle name="Fulgt hyperkobling" xfId="12" builtinId="9" hidden="1"/>
    <cellStyle name="Fulgt hyperkobling" xfId="14" builtinId="9" hidden="1"/>
    <cellStyle name="Fulgt hyperkobling" xfId="16" builtinId="9" hidden="1"/>
    <cellStyle name="Fulgt hyperkobling" xfId="18" builtinId="9" hidden="1"/>
    <cellStyle name="Fulgt hyperkobling" xfId="20" builtinId="9" hidden="1"/>
    <cellStyle name="Fulgt hyperkobling" xfId="22" builtinId="9" hidden="1"/>
    <cellStyle name="Fulgt hyperkobling" xfId="24" builtinId="9" hidden="1"/>
    <cellStyle name="Fulgt hyperkobling" xfId="26" builtinId="9" hidden="1"/>
    <cellStyle name="Fulgt hyperkobling" xfId="28" builtinId="9" hidden="1"/>
    <cellStyle name="Fulgt hyperkobling" xfId="30" builtinId="9" hidden="1"/>
    <cellStyle name="Fulgt hyperkobling" xfId="32" builtinId="9" hidden="1"/>
    <cellStyle name="Fulgt hyperkobling" xfId="34" builtinId="9" hidden="1"/>
    <cellStyle name="Fulgt hyperkobling" xfId="36" builtinId="9" hidden="1"/>
    <cellStyle name="Fulgt hyperkobling" xfId="38" builtinId="9" hidden="1"/>
    <cellStyle name="Fulgt hyperkobling" xfId="40" builtinId="9" hidden="1"/>
    <cellStyle name="Fulgt hyperkobling" xfId="42" builtinId="9" hidden="1"/>
    <cellStyle name="Fulgt hyperkobling" xfId="44" builtinId="9" hidden="1"/>
    <cellStyle name="Hyperkobling" xfId="1" builtinId="8" hidden="1"/>
    <cellStyle name="Hyperkobling" xfId="3" builtinId="8" hidden="1"/>
    <cellStyle name="Hyperkobling" xfId="5" builtinId="8" hidden="1"/>
    <cellStyle name="Hyperkobling" xfId="7" builtinId="8" hidden="1"/>
    <cellStyle name="Hyperkobling" xfId="9" builtinId="8" hidden="1"/>
    <cellStyle name="Hyperkobling" xfId="11" builtinId="8" hidden="1"/>
    <cellStyle name="Hyperkobling" xfId="13" builtinId="8" hidden="1"/>
    <cellStyle name="Hyperkobling" xfId="15" builtinId="8" hidden="1"/>
    <cellStyle name="Hyperkobling" xfId="17" builtinId="8" hidden="1"/>
    <cellStyle name="Hyperkobling" xfId="19" builtinId="8" hidden="1"/>
    <cellStyle name="Hyperkobling" xfId="21" builtinId="8" hidden="1"/>
    <cellStyle name="Hyperkobling" xfId="23" builtinId="8" hidden="1"/>
    <cellStyle name="Hyperkobling" xfId="25" builtinId="8" hidden="1"/>
    <cellStyle name="Hyperkobling" xfId="27" builtinId="8" hidden="1"/>
    <cellStyle name="Hyperkobling" xfId="29" builtinId="8" hidden="1"/>
    <cellStyle name="Hyperkobling" xfId="31" builtinId="8" hidden="1"/>
    <cellStyle name="Hyperkobling" xfId="33" builtinId="8" hidden="1"/>
    <cellStyle name="Hyperkobling" xfId="35" builtinId="8" hidden="1"/>
    <cellStyle name="Hyperkobling" xfId="37" builtinId="8" hidden="1"/>
    <cellStyle name="Hyperkobling" xfId="39" builtinId="8" hidden="1"/>
    <cellStyle name="Hyperkobling" xfId="41" builtinId="8" hidden="1"/>
    <cellStyle name="Hyperkobling" xfId="4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workbookViewId="0">
      <selection activeCell="D52" sqref="D52"/>
    </sheetView>
  </sheetViews>
  <sheetFormatPr baseColWidth="10" defaultRowHeight="15" x14ac:dyDescent="0"/>
  <cols>
    <col min="1" max="1" width="18.6640625" customWidth="1"/>
    <col min="2" max="2" width="41.5" customWidth="1"/>
    <col min="3" max="3" width="14.1640625" style="2" customWidth="1"/>
    <col min="4" max="5" width="14.1640625" customWidth="1"/>
  </cols>
  <sheetData>
    <row r="1" spans="1:5">
      <c r="A1" t="s">
        <v>0</v>
      </c>
      <c r="D1" t="s">
        <v>41</v>
      </c>
      <c r="E1" t="s">
        <v>42</v>
      </c>
    </row>
    <row r="2" spans="1:5">
      <c r="A2">
        <v>3130</v>
      </c>
      <c r="B2" t="s">
        <v>1</v>
      </c>
      <c r="C2" s="2">
        <v>-77261.8</v>
      </c>
      <c r="D2" s="2">
        <f>C2</f>
        <v>-77261.8</v>
      </c>
    </row>
    <row r="3" spans="1:5">
      <c r="A3">
        <v>3300</v>
      </c>
      <c r="B3" t="s">
        <v>2</v>
      </c>
      <c r="C3" s="2">
        <v>-5109</v>
      </c>
      <c r="E3" s="2">
        <f>C3</f>
        <v>-5109</v>
      </c>
    </row>
    <row r="4" spans="1:5">
      <c r="A4">
        <v>3401</v>
      </c>
      <c r="B4" t="s">
        <v>3</v>
      </c>
      <c r="C4" s="2">
        <v>-89533</v>
      </c>
      <c r="E4" s="2">
        <f>C4</f>
        <v>-89533</v>
      </c>
    </row>
    <row r="5" spans="1:5">
      <c r="A5">
        <v>3600</v>
      </c>
      <c r="B5" t="s">
        <v>4</v>
      </c>
      <c r="C5" s="2">
        <v>-38300</v>
      </c>
      <c r="D5" s="2">
        <f>C5</f>
        <v>-38300</v>
      </c>
      <c r="E5" s="2"/>
    </row>
    <row r="6" spans="1:5">
      <c r="A6">
        <v>3614</v>
      </c>
      <c r="B6" t="s">
        <v>5</v>
      </c>
      <c r="C6" s="2">
        <v>-400</v>
      </c>
      <c r="D6" s="2">
        <f>C6</f>
        <v>-400</v>
      </c>
      <c r="E6" s="2"/>
    </row>
    <row r="7" spans="1:5">
      <c r="A7">
        <v>3920</v>
      </c>
      <c r="B7" t="s">
        <v>6</v>
      </c>
      <c r="C7" s="2">
        <v>-12380</v>
      </c>
      <c r="E7" s="2">
        <f t="shared" ref="E7:E45" si="0">C7</f>
        <v>-12380</v>
      </c>
    </row>
    <row r="8" spans="1:5">
      <c r="A8">
        <v>3990</v>
      </c>
      <c r="B8" t="s">
        <v>7</v>
      </c>
      <c r="C8" s="2">
        <v>-3666.03</v>
      </c>
      <c r="E8" s="2">
        <f t="shared" si="0"/>
        <v>-3666.03</v>
      </c>
    </row>
    <row r="9" spans="1:5">
      <c r="A9">
        <v>3991</v>
      </c>
      <c r="B9" t="s">
        <v>8</v>
      </c>
      <c r="C9" s="2">
        <v>-12187.38</v>
      </c>
      <c r="E9" s="2">
        <f t="shared" si="0"/>
        <v>-12187.38</v>
      </c>
    </row>
    <row r="10" spans="1:5">
      <c r="A10">
        <v>3998</v>
      </c>
      <c r="B10" t="s">
        <v>9</v>
      </c>
      <c r="C10" s="2">
        <v>-10000</v>
      </c>
      <c r="E10" s="2">
        <f t="shared" si="0"/>
        <v>-10000</v>
      </c>
    </row>
    <row r="11" spans="1:5">
      <c r="E11" s="2"/>
    </row>
    <row r="12" spans="1:5">
      <c r="A12" t="s">
        <v>10</v>
      </c>
      <c r="E12" s="2"/>
    </row>
    <row r="13" spans="1:5">
      <c r="A13">
        <v>4320</v>
      </c>
      <c r="B13" t="s">
        <v>11</v>
      </c>
      <c r="C13" s="2">
        <v>75757</v>
      </c>
      <c r="D13" s="2">
        <f>C13</f>
        <v>75757</v>
      </c>
      <c r="E13" s="2"/>
    </row>
    <row r="14" spans="1:5">
      <c r="A14">
        <v>4390</v>
      </c>
      <c r="B14" t="s">
        <v>12</v>
      </c>
      <c r="C14" s="2">
        <v>-46031.5</v>
      </c>
      <c r="D14" s="2">
        <f>C14</f>
        <v>-46031.5</v>
      </c>
      <c r="E14" s="2"/>
    </row>
    <row r="15" spans="1:5">
      <c r="A15">
        <v>6000</v>
      </c>
      <c r="B15" t="s">
        <v>13</v>
      </c>
      <c r="C15" s="2">
        <v>10000</v>
      </c>
      <c r="E15" s="2">
        <f t="shared" si="0"/>
        <v>10000</v>
      </c>
    </row>
    <row r="16" spans="1:5">
      <c r="A16">
        <v>6300</v>
      </c>
      <c r="B16" t="s">
        <v>14</v>
      </c>
      <c r="C16" s="2">
        <v>2900</v>
      </c>
      <c r="E16" s="2">
        <f t="shared" si="0"/>
        <v>2900</v>
      </c>
    </row>
    <row r="17" spans="1:5">
      <c r="A17">
        <v>6310</v>
      </c>
      <c r="B17" t="s">
        <v>15</v>
      </c>
      <c r="C17" s="2">
        <v>81000</v>
      </c>
      <c r="D17" s="2">
        <f>C17</f>
        <v>81000</v>
      </c>
      <c r="E17" s="2"/>
    </row>
    <row r="18" spans="1:5">
      <c r="A18">
        <v>6320</v>
      </c>
      <c r="B18" t="s">
        <v>16</v>
      </c>
      <c r="C18" s="2">
        <v>4737.09</v>
      </c>
      <c r="E18" s="2">
        <f t="shared" si="0"/>
        <v>4737.09</v>
      </c>
    </row>
    <row r="19" spans="1:5">
      <c r="A19">
        <v>6340</v>
      </c>
      <c r="B19" t="s">
        <v>17</v>
      </c>
      <c r="C19" s="2">
        <v>31805.8</v>
      </c>
      <c r="E19" s="2">
        <f t="shared" si="0"/>
        <v>31805.8</v>
      </c>
    </row>
    <row r="20" spans="1:5">
      <c r="A20">
        <v>6550</v>
      </c>
      <c r="B20" t="s">
        <v>18</v>
      </c>
      <c r="C20" s="2">
        <v>20725.38</v>
      </c>
      <c r="E20" s="2">
        <f t="shared" si="0"/>
        <v>20725.38</v>
      </c>
    </row>
    <row r="21" spans="1:5">
      <c r="A21">
        <v>6600</v>
      </c>
      <c r="B21" t="s">
        <v>19</v>
      </c>
      <c r="C21" s="2">
        <v>29441.75</v>
      </c>
      <c r="E21" s="2">
        <f t="shared" si="0"/>
        <v>29441.75</v>
      </c>
    </row>
    <row r="22" spans="1:5">
      <c r="A22">
        <v>6601</v>
      </c>
      <c r="B22" t="s">
        <v>20</v>
      </c>
      <c r="C22" s="2">
        <v>5800</v>
      </c>
      <c r="E22" s="2">
        <f t="shared" si="0"/>
        <v>5800</v>
      </c>
    </row>
    <row r="23" spans="1:5">
      <c r="A23">
        <v>6620</v>
      </c>
      <c r="B23" t="s">
        <v>21</v>
      </c>
      <c r="C23" s="2">
        <v>1195</v>
      </c>
      <c r="E23" s="2">
        <f t="shared" si="0"/>
        <v>1195</v>
      </c>
    </row>
    <row r="24" spans="1:5">
      <c r="A24">
        <v>6700</v>
      </c>
      <c r="B24" t="s">
        <v>22</v>
      </c>
      <c r="C24" s="2">
        <v>30000</v>
      </c>
      <c r="E24" s="2">
        <f t="shared" si="0"/>
        <v>30000</v>
      </c>
    </row>
    <row r="25" spans="1:5">
      <c r="A25">
        <v>6760</v>
      </c>
      <c r="B25" t="s">
        <v>23</v>
      </c>
      <c r="C25" s="2">
        <v>1779.25</v>
      </c>
      <c r="D25" s="2">
        <f>C25</f>
        <v>1779.25</v>
      </c>
      <c r="E25" s="2"/>
    </row>
    <row r="26" spans="1:5">
      <c r="A26">
        <v>6780</v>
      </c>
      <c r="B26" t="s">
        <v>24</v>
      </c>
      <c r="C26" s="2">
        <v>6440</v>
      </c>
      <c r="D26" s="2">
        <f>C26</f>
        <v>6440</v>
      </c>
      <c r="E26" s="2"/>
    </row>
    <row r="27" spans="1:5">
      <c r="A27">
        <v>6790</v>
      </c>
      <c r="B27" t="s">
        <v>25</v>
      </c>
      <c r="C27" s="2">
        <v>3182</v>
      </c>
      <c r="E27" s="2">
        <f t="shared" si="0"/>
        <v>3182</v>
      </c>
    </row>
    <row r="28" spans="1:5">
      <c r="A28">
        <v>6840</v>
      </c>
      <c r="B28" t="s">
        <v>26</v>
      </c>
      <c r="C28" s="2">
        <v>160</v>
      </c>
      <c r="E28" s="2">
        <f t="shared" si="0"/>
        <v>160</v>
      </c>
    </row>
    <row r="29" spans="1:5">
      <c r="A29">
        <v>6850</v>
      </c>
      <c r="B29" t="s">
        <v>49</v>
      </c>
      <c r="C29" s="2">
        <v>10000</v>
      </c>
      <c r="E29" s="2">
        <f t="shared" si="0"/>
        <v>10000</v>
      </c>
    </row>
    <row r="30" spans="1:5">
      <c r="A30">
        <v>6860</v>
      </c>
      <c r="B30" t="s">
        <v>27</v>
      </c>
      <c r="C30" s="2">
        <v>5793.73</v>
      </c>
      <c r="E30" s="2">
        <f t="shared" si="0"/>
        <v>5793.73</v>
      </c>
    </row>
    <row r="31" spans="1:5">
      <c r="A31">
        <v>6900</v>
      </c>
      <c r="B31" t="s">
        <v>28</v>
      </c>
      <c r="C31" s="2">
        <v>1500.69</v>
      </c>
      <c r="E31" s="2">
        <f t="shared" si="0"/>
        <v>1500.69</v>
      </c>
    </row>
    <row r="32" spans="1:5">
      <c r="A32">
        <v>6910</v>
      </c>
      <c r="B32" t="s">
        <v>29</v>
      </c>
      <c r="C32" s="2">
        <v>7492.5</v>
      </c>
      <c r="E32" s="2">
        <f t="shared" si="0"/>
        <v>7492.5</v>
      </c>
    </row>
    <row r="33" spans="1:6">
      <c r="A33">
        <v>6940</v>
      </c>
      <c r="B33" t="s">
        <v>30</v>
      </c>
      <c r="C33" s="2">
        <v>1130</v>
      </c>
      <c r="E33" s="2">
        <f t="shared" si="0"/>
        <v>1130</v>
      </c>
    </row>
    <row r="34" spans="1:6">
      <c r="A34">
        <v>7110</v>
      </c>
      <c r="B34" t="s">
        <v>31</v>
      </c>
      <c r="C34" s="2">
        <v>2091</v>
      </c>
      <c r="E34" s="2">
        <f t="shared" si="0"/>
        <v>2091</v>
      </c>
    </row>
    <row r="35" spans="1:6">
      <c r="A35">
        <v>7140</v>
      </c>
      <c r="B35" t="s">
        <v>32</v>
      </c>
      <c r="C35" s="2">
        <v>205</v>
      </c>
      <c r="E35" s="2">
        <f t="shared" si="0"/>
        <v>205</v>
      </c>
    </row>
    <row r="36" spans="1:6">
      <c r="A36">
        <v>7420</v>
      </c>
      <c r="B36" t="s">
        <v>33</v>
      </c>
      <c r="C36" s="2">
        <v>629</v>
      </c>
      <c r="E36" s="2">
        <f t="shared" si="0"/>
        <v>629</v>
      </c>
    </row>
    <row r="37" spans="1:6">
      <c r="A37">
        <v>7450</v>
      </c>
      <c r="B37" t="s">
        <v>34</v>
      </c>
      <c r="C37" s="2">
        <v>4000</v>
      </c>
      <c r="E37" s="2">
        <f t="shared" si="0"/>
        <v>4000</v>
      </c>
    </row>
    <row r="38" spans="1:6">
      <c r="A38">
        <v>7500</v>
      </c>
      <c r="B38" t="s">
        <v>35</v>
      </c>
      <c r="C38" s="2">
        <v>17217</v>
      </c>
      <c r="E38" s="2">
        <f t="shared" si="0"/>
        <v>17217</v>
      </c>
    </row>
    <row r="39" spans="1:6">
      <c r="A39">
        <v>7560</v>
      </c>
      <c r="B39" t="s">
        <v>36</v>
      </c>
      <c r="C39" s="2">
        <v>9091</v>
      </c>
      <c r="E39" s="2">
        <f t="shared" si="0"/>
        <v>9091</v>
      </c>
    </row>
    <row r="40" spans="1:6">
      <c r="A40">
        <v>7561</v>
      </c>
      <c r="B40" t="s">
        <v>37</v>
      </c>
      <c r="C40" s="2">
        <v>135</v>
      </c>
      <c r="E40" s="2">
        <f t="shared" si="0"/>
        <v>135</v>
      </c>
    </row>
    <row r="41" spans="1:6">
      <c r="A41">
        <v>7770</v>
      </c>
      <c r="B41" t="s">
        <v>38</v>
      </c>
      <c r="C41" s="2">
        <v>16570.7</v>
      </c>
      <c r="E41" s="2">
        <f t="shared" si="0"/>
        <v>16570.7</v>
      </c>
    </row>
    <row r="42" spans="1:6">
      <c r="E42" s="2"/>
    </row>
    <row r="43" spans="1:6">
      <c r="A43">
        <v>8040</v>
      </c>
      <c r="B43" t="s">
        <v>39</v>
      </c>
      <c r="C43" s="2">
        <v>-16732.22</v>
      </c>
      <c r="E43" s="2">
        <f t="shared" si="0"/>
        <v>-16732.22</v>
      </c>
    </row>
    <row r="44" spans="1:6">
      <c r="A44">
        <v>8140</v>
      </c>
      <c r="B44" t="s">
        <v>40</v>
      </c>
      <c r="C44" s="2">
        <v>134640.48000000001</v>
      </c>
      <c r="E44" s="2">
        <f t="shared" si="0"/>
        <v>134640.48000000001</v>
      </c>
    </row>
    <row r="45" spans="1:6">
      <c r="A45">
        <v>8400</v>
      </c>
      <c r="B45" t="s">
        <v>48</v>
      </c>
      <c r="C45" s="2">
        <v>-784.01</v>
      </c>
      <c r="E45" s="2">
        <f t="shared" si="0"/>
        <v>-784.01</v>
      </c>
    </row>
    <row r="46" spans="1:6">
      <c r="B46" t="s">
        <v>43</v>
      </c>
      <c r="C46" s="2">
        <f>SUM(C2:C45)</f>
        <v>203034.43</v>
      </c>
      <c r="D46" s="2">
        <f>SUM(D2:D45)</f>
        <v>2982.9499999999971</v>
      </c>
      <c r="E46" s="2">
        <f>SUM(E2:E45)</f>
        <v>200051.47999999998</v>
      </c>
      <c r="F46" s="1">
        <f>D46+E46</f>
        <v>203034.43</v>
      </c>
    </row>
    <row r="47" spans="1:6">
      <c r="B47" t="s">
        <v>44</v>
      </c>
      <c r="C47" s="2">
        <f>SUM(C2:C41)</f>
        <v>85910.180000000008</v>
      </c>
      <c r="D47" s="2">
        <f>SUM(D2:D41)</f>
        <v>2982.9499999999971</v>
      </c>
      <c r="E47" s="2">
        <f>SUM(E2:E41)</f>
        <v>82927.23</v>
      </c>
      <c r="F47" s="1">
        <f t="shared" ref="F47" si="1">D47+E47</f>
        <v>85910.18</v>
      </c>
    </row>
    <row r="49" spans="1:4">
      <c r="A49" t="s">
        <v>45</v>
      </c>
      <c r="B49">
        <v>103</v>
      </c>
      <c r="C49" s="2">
        <f>$C$47*B49/(SUM($B$49:$B$51))</f>
        <v>31490.208327402139</v>
      </c>
      <c r="D49">
        <v>31500</v>
      </c>
    </row>
    <row r="50" spans="1:4">
      <c r="A50" t="s">
        <v>46</v>
      </c>
      <c r="B50">
        <v>148</v>
      </c>
      <c r="C50" s="2">
        <f t="shared" ref="C50:C51" si="2">$C$47*B50/(SUM($B$49:$B$51))</f>
        <v>45248.066334519572</v>
      </c>
      <c r="D50">
        <v>45250</v>
      </c>
    </row>
    <row r="51" spans="1:4">
      <c r="A51" t="s">
        <v>47</v>
      </c>
      <c r="B51">
        <v>30</v>
      </c>
      <c r="C51" s="2">
        <f t="shared" si="2"/>
        <v>9171.9053380782934</v>
      </c>
      <c r="D51" s="1">
        <f>C47-D49-D50</f>
        <v>9160.1800000000076</v>
      </c>
    </row>
    <row r="52" spans="1:4">
      <c r="D52">
        <f>SUM(D49:D51)</f>
        <v>85910.180000000008</v>
      </c>
    </row>
    <row r="53" spans="1:4">
      <c r="B53" t="s">
        <v>50</v>
      </c>
      <c r="C53" s="2">
        <f>SUM(C43:C45)</f>
        <v>117124.25000000001</v>
      </c>
    </row>
  </sheetData>
  <pageMargins left="0.78740157499999996" right="0.78740157499999996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>NorSoft 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Øyvind Moe</dc:creator>
  <cp:lastModifiedBy>Øyvind Moe</cp:lastModifiedBy>
  <dcterms:created xsi:type="dcterms:W3CDTF">2014-02-08T16:10:33Z</dcterms:created>
  <dcterms:modified xsi:type="dcterms:W3CDTF">2014-02-12T18:36:20Z</dcterms:modified>
</cp:coreProperties>
</file>